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15480" windowHeight="11020"/>
  </bookViews>
  <sheets>
    <sheet name="M.AMBIENTE" sheetId="1" r:id="rId1"/>
    <sheet name="SEGURIDAD" sheetId="2" state="hidden" r:id="rId2"/>
    <sheet name="DESVIO" sheetId="3" state="hidden" r:id="rId3"/>
  </sheets>
  <definedNames>
    <definedName name="_xlnm.Print_Area" localSheetId="2">DESVIO!$A$1:$G$18</definedName>
    <definedName name="_xlnm.Print_Area" localSheetId="0">M.AMBIENTE!$A$1:$F$32</definedName>
    <definedName name="_xlnm.Print_Area" localSheetId="1">SEGURIDAD!$A$1:$F$28</definedName>
  </definedNames>
  <calcPr calcId="125725"/>
</workbook>
</file>

<file path=xl/calcChain.xml><?xml version="1.0" encoding="utf-8"?>
<calcChain xmlns="http://schemas.openxmlformats.org/spreadsheetml/2006/main">
  <c r="F9" i="1"/>
  <c r="F26"/>
  <c r="D23" l="1"/>
  <c r="F23" s="1"/>
  <c r="F22" s="1"/>
  <c r="F25"/>
  <c r="F24"/>
  <c r="F14" l="1"/>
  <c r="F13"/>
  <c r="F12"/>
  <c r="F11" s="1"/>
  <c r="G11" i="3"/>
  <c r="G12"/>
  <c r="G10"/>
  <c r="G9"/>
  <c r="F15" i="2"/>
  <c r="F14"/>
  <c r="F13"/>
  <c r="F12"/>
  <c r="F11"/>
  <c r="F10"/>
  <c r="F9"/>
  <c r="F8"/>
  <c r="F21" i="1"/>
  <c r="F20"/>
  <c r="F19"/>
  <c r="F18"/>
  <c r="F17"/>
  <c r="F16"/>
  <c r="F15"/>
  <c r="F10"/>
  <c r="F16" i="2" l="1"/>
  <c r="F18" s="1"/>
  <c r="G13" i="3"/>
  <c r="G15" s="1"/>
  <c r="F28" i="1"/>
  <c r="G14" i="3"/>
  <c r="F17" i="2"/>
  <c r="F19" s="1"/>
  <c r="G16" i="3" l="1"/>
  <c r="F27" i="1"/>
  <c r="F29" s="1"/>
  <c r="F30" s="1"/>
  <c r="F31" s="1"/>
  <c r="G17" i="3"/>
  <c r="G18" s="1"/>
  <c r="F20" i="2"/>
  <c r="F21" s="1"/>
</calcChain>
</file>

<file path=xl/sharedStrings.xml><?xml version="1.0" encoding="utf-8"?>
<sst xmlns="http://schemas.openxmlformats.org/spreadsheetml/2006/main" count="105" uniqueCount="65">
  <si>
    <t>ITEM</t>
  </si>
  <si>
    <t>ESPECIFICACION</t>
  </si>
  <si>
    <t>UND</t>
  </si>
  <si>
    <t>CANTIDAD</t>
  </si>
  <si>
    <t>PRECIO</t>
  </si>
  <si>
    <t>LIMPIEZA Y RETIRO DE BASURA Y MALEZA</t>
  </si>
  <si>
    <t>EST</t>
  </si>
  <si>
    <t>GESTION DE SERVIDUMBRE, DISPONIBILIDAD DE AREAS DE TRABAJO (EPP, PRIMEROS AUXILIOS, ATENCION EN CASO DE ACCIDENTES, BIDONES DE AGUA TRATADA PARA EL PERSONAL)</t>
  </si>
  <si>
    <t>PREVENCION POR DERRAMES DE COMBUSTIBLE</t>
  </si>
  <si>
    <t>CIERRE Y ABANDONO</t>
  </si>
  <si>
    <t>GL</t>
  </si>
  <si>
    <t>PROGRAMA DE PARTICIPACION CIUDADANA</t>
  </si>
  <si>
    <t>EDUCACION AMBIENTAL</t>
  </si>
  <si>
    <t>DISPOSICION DE RESIDUOS PELIGROSOS</t>
  </si>
  <si>
    <t>CONTINGENCIAS AMBIENTAL</t>
  </si>
  <si>
    <t>MANEJO DE RESIDUOS SOLIDOS</t>
  </si>
  <si>
    <t>DESCRIPCION</t>
  </si>
  <si>
    <t>COSTO</t>
  </si>
  <si>
    <t>PLAN DE CONTINGENCIA</t>
  </si>
  <si>
    <t>PROGRAMA DE INSPECCIONES PLANEADAS</t>
  </si>
  <si>
    <t>PROGRAMA DE CAPACITACION, INDUCCION Y ENTRENAMIENTO</t>
  </si>
  <si>
    <t>PROGRAMA DE REGISTRO, NOTIFICACION E INVESTIGACION DE ACCIDENTES</t>
  </si>
  <si>
    <t>PROGRAMA DE IDENTIFICACION Y CONTROL DE RIESGOS HIGIENICOS</t>
  </si>
  <si>
    <t>PROGRAMA DE MANEJO DE MATERIALES PELIGROSOS EN OBRA</t>
  </si>
  <si>
    <t>PROGRAMA DE MANTENIMIENTO PREVENTIVO DE MAQUINARIAS Y EQUIPOS</t>
  </si>
  <si>
    <t>MEDICION Y SEGUIMIENTO DEL DESEMPEÑO Y MONITOREO EN SST</t>
  </si>
  <si>
    <t>PARCIAL</t>
  </si>
  <si>
    <t>TOTAL</t>
  </si>
  <si>
    <t>PRESUPUESTO</t>
  </si>
  <si>
    <t>UNIDAD</t>
  </si>
  <si>
    <t>Nro</t>
  </si>
  <si>
    <t>P.UNITARIO</t>
  </si>
  <si>
    <t>Elaboración de Estudio de Plan Vial</t>
  </si>
  <si>
    <t>und</t>
  </si>
  <si>
    <t>Campaña de información a los vecinos y usuarios de las vias antes y durante la obra  (medios de comunicación, volantes, etc)</t>
  </si>
  <si>
    <t>Control Policial</t>
  </si>
  <si>
    <t>meses</t>
  </si>
  <si>
    <t>Señalero - (incluye indumentaria)</t>
  </si>
  <si>
    <t>PLANES Y MITIGACION DE IMPACTOS AMBIENTALES</t>
  </si>
  <si>
    <t>SEGURIDAD, SALUD OCUPACIONAL PARA LINEA DE IMPULSION</t>
  </si>
  <si>
    <t>OBRA: FRENTE 01 CAMBIO DE LINEA DE IMPULSION DESDE LA CR-11 AL CR-12 Y DERIVACION R-190 GRAÑA Y MONTERO</t>
  </si>
  <si>
    <t>ESTRUCTURA DE COSTO DE SEGURIDAD, SALUD OCUPACIONAL  PARA LA OBRA</t>
  </si>
  <si>
    <t>COSTO POR PLAN DE DESVIOS PARA LA OBRA</t>
  </si>
  <si>
    <t xml:space="preserve">FECHA : </t>
  </si>
  <si>
    <t>SUB TOTAL</t>
  </si>
  <si>
    <t>GASTOS GENERALES</t>
  </si>
  <si>
    <t>UTILIDADES</t>
  </si>
  <si>
    <t>I.G.V.</t>
  </si>
  <si>
    <t>C0STO TOTAL (Inc. IGV)</t>
  </si>
  <si>
    <t>COSTO PARCIAL</t>
  </si>
  <si>
    <t>a) Control de calidad del aire (polvos).</t>
  </si>
  <si>
    <t>Pto</t>
  </si>
  <si>
    <t>b) Control de ruidos.</t>
  </si>
  <si>
    <t>c) Control de calidad de suelos.</t>
  </si>
  <si>
    <t>MONITOREO DE AIRE, RUIDO Y SUELOS</t>
  </si>
  <si>
    <t>PROYECTO : FRENTE 04  CAMBIO DE LINEA DE IMPULSION DE AGUA POTABLE DEL CR - 156 AL R - 4</t>
  </si>
  <si>
    <t>Recolección de RRSS de los Frentes de Obra a los campamentos. El costo es por viaje, incluye personal y alquiler de un carro</t>
  </si>
  <si>
    <t>Transporte de RR SS reciclables y RRSS orgánico-EPS registrada en DIGESA. Se Considera 05 Tn a disponer por mes</t>
  </si>
  <si>
    <t>Tn</t>
  </si>
  <si>
    <t>Disposición de RRSS- Relleno Sanitario. Se Considera 0,5 Tn a disponer por mes</t>
  </si>
  <si>
    <t>ELABORACIÓN, IMPLEMENTACIÓN Y PLAN DE ESTUDIO DE IMPACTO AMBIENTAL</t>
  </si>
  <si>
    <t>INGENIERO ESPECIALISTA EN MONITOREO E MITIGACIÓN AMBIENTAL</t>
  </si>
  <si>
    <t>MES</t>
  </si>
  <si>
    <t>COSTO DIRECTO</t>
  </si>
  <si>
    <t>Costos al: 28/02/2018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</si>
</sst>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-* #,##0.00\ _€_-;\-* #,##0.00\ _€_-;_-* &quot;-&quot;??\ _€_-;_-@_-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name val="Arial"/>
      <family val="2"/>
    </font>
    <font>
      <b/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0" fontId="1" fillId="0" borderId="1" xfId="0" applyFont="1" applyBorder="1"/>
    <xf numFmtId="14" fontId="0" fillId="0" borderId="0" xfId="0" applyNumberFormat="1" applyAlignment="1">
      <alignment horizontal="left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14" fontId="0" fillId="0" borderId="0" xfId="0" applyNumberFormat="1" applyAlignment="1">
      <alignment horizontal="left"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right" vertical="center"/>
    </xf>
    <xf numFmtId="43" fontId="2" fillId="0" borderId="1" xfId="1" applyNumberFormat="1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3" fontId="4" fillId="0" borderId="1" xfId="1" applyNumberFormat="1" applyFont="1" applyFill="1" applyBorder="1" applyAlignment="1">
      <alignment horizontal="center" vertical="center"/>
    </xf>
    <xf numFmtId="43" fontId="2" fillId="0" borderId="1" xfId="1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3" fontId="4" fillId="0" borderId="1" xfId="1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2" fontId="4" fillId="0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right"/>
    </xf>
    <xf numFmtId="9" fontId="0" fillId="0" borderId="4" xfId="2" applyFont="1" applyBorder="1" applyAlignment="1">
      <alignment horizontal="right"/>
    </xf>
    <xf numFmtId="0" fontId="0" fillId="0" borderId="3" xfId="0" applyBorder="1"/>
    <xf numFmtId="0" fontId="7" fillId="0" borderId="0" xfId="0" applyFont="1" applyFill="1" applyAlignment="1">
      <alignment vertical="center"/>
    </xf>
    <xf numFmtId="14" fontId="7" fillId="0" borderId="0" xfId="0" applyNumberFormat="1" applyFont="1" applyFill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2" fontId="7" fillId="0" borderId="0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right" vertical="center"/>
    </xf>
    <xf numFmtId="9" fontId="7" fillId="0" borderId="4" xfId="2" applyFont="1" applyFill="1" applyBorder="1" applyAlignment="1">
      <alignment horizontal="right" vertical="center"/>
    </xf>
    <xf numFmtId="0" fontId="7" fillId="0" borderId="3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6" fillId="0" borderId="0" xfId="0" applyNumberFormat="1" applyFont="1" applyFill="1" applyAlignment="1">
      <alignment horizontal="left" vertical="center"/>
    </xf>
  </cellXfs>
  <cellStyles count="3">
    <cellStyle name="Millares" xfId="1" builtinId="3"/>
    <cellStyle name="Normal" xfId="0" builtinId="0"/>
    <cellStyle name="Porcentual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showGridLines="0" tabSelected="1" view="pageBreakPreview" zoomScale="90" zoomScaleSheetLayoutView="90" workbookViewId="0">
      <selection activeCell="I9" sqref="I9"/>
    </sheetView>
  </sheetViews>
  <sheetFormatPr baseColWidth="10" defaultColWidth="11.453125" defaultRowHeight="14.5"/>
  <cols>
    <col min="1" max="1" width="7.26953125" style="34" customWidth="1"/>
    <col min="2" max="2" width="57.81640625" style="34" customWidth="1"/>
    <col min="3" max="5" width="11.453125" style="34"/>
    <col min="6" max="6" width="14.54296875" style="34" customWidth="1"/>
    <col min="7" max="16384" width="11.453125" style="34"/>
  </cols>
  <sheetData>
    <row r="1" spans="1:6">
      <c r="A1" s="55" t="s">
        <v>60</v>
      </c>
      <c r="B1" s="55"/>
      <c r="C1" s="55"/>
      <c r="D1" s="55"/>
      <c r="E1" s="55"/>
      <c r="F1" s="55"/>
    </row>
    <row r="2" spans="1:6" ht="37.5" customHeight="1">
      <c r="A2" s="56" t="s">
        <v>55</v>
      </c>
      <c r="B2" s="56"/>
      <c r="C2" s="56"/>
      <c r="D2" s="56"/>
      <c r="E2" s="56"/>
      <c r="F2" s="56"/>
    </row>
    <row r="3" spans="1:6" hidden="1">
      <c r="A3" s="34" t="s">
        <v>43</v>
      </c>
      <c r="B3" s="35">
        <v>43159</v>
      </c>
    </row>
    <row r="4" spans="1:6" ht="8.5" customHeight="1">
      <c r="B4" s="35"/>
    </row>
    <row r="5" spans="1:6">
      <c r="B5" s="62" t="s">
        <v>64</v>
      </c>
    </row>
    <row r="6" spans="1:6" ht="8.5" customHeight="1">
      <c r="B6" s="35"/>
    </row>
    <row r="7" spans="1:6" ht="27" customHeight="1">
      <c r="A7" s="36" t="s">
        <v>0</v>
      </c>
      <c r="B7" s="36" t="s">
        <v>1</v>
      </c>
      <c r="C7" s="36" t="s">
        <v>2</v>
      </c>
      <c r="D7" s="36" t="s">
        <v>3</v>
      </c>
      <c r="E7" s="36" t="s">
        <v>4</v>
      </c>
      <c r="F7" s="36" t="s">
        <v>26</v>
      </c>
    </row>
    <row r="8" spans="1:6">
      <c r="A8" s="37"/>
      <c r="B8" s="38" t="s">
        <v>38</v>
      </c>
      <c r="C8" s="37"/>
      <c r="D8" s="39"/>
      <c r="E8" s="39"/>
      <c r="F8" s="39"/>
    </row>
    <row r="9" spans="1:6" ht="21.75" customHeight="1">
      <c r="A9" s="40">
        <v>1</v>
      </c>
      <c r="B9" s="37" t="s">
        <v>61</v>
      </c>
      <c r="C9" s="39" t="s">
        <v>62</v>
      </c>
      <c r="D9" s="41">
        <v>2</v>
      </c>
      <c r="E9" s="41">
        <v>8178</v>
      </c>
      <c r="F9" s="41">
        <f>+E9*D9</f>
        <v>16356</v>
      </c>
    </row>
    <row r="10" spans="1:6" ht="21.75" customHeight="1">
      <c r="A10" s="40">
        <v>2</v>
      </c>
      <c r="B10" s="37" t="s">
        <v>5</v>
      </c>
      <c r="C10" s="39" t="s">
        <v>6</v>
      </c>
      <c r="D10" s="41">
        <v>1</v>
      </c>
      <c r="E10" s="41">
        <v>1850</v>
      </c>
      <c r="F10" s="41">
        <f>+E10*D10</f>
        <v>1850</v>
      </c>
    </row>
    <row r="11" spans="1:6" ht="21.75" customHeight="1">
      <c r="A11" s="40">
        <v>3</v>
      </c>
      <c r="B11" s="37" t="s">
        <v>54</v>
      </c>
      <c r="C11" s="39"/>
      <c r="D11" s="41"/>
      <c r="E11" s="41"/>
      <c r="F11" s="41">
        <f>SUM(F12:F14)</f>
        <v>9680</v>
      </c>
    </row>
    <row r="12" spans="1:6" ht="21.75" customHeight="1">
      <c r="A12" s="42"/>
      <c r="B12" s="43" t="s">
        <v>50</v>
      </c>
      <c r="C12" s="44" t="s">
        <v>51</v>
      </c>
      <c r="D12" s="44">
        <v>8</v>
      </c>
      <c r="E12" s="44">
        <v>900</v>
      </c>
      <c r="F12" s="45">
        <f t="shared" ref="F12:F25" si="0">+E12*D12</f>
        <v>7200</v>
      </c>
    </row>
    <row r="13" spans="1:6" ht="21.75" customHeight="1">
      <c r="A13" s="42"/>
      <c r="B13" s="43" t="s">
        <v>52</v>
      </c>
      <c r="C13" s="44" t="s">
        <v>51</v>
      </c>
      <c r="D13" s="44">
        <v>8</v>
      </c>
      <c r="E13" s="44">
        <v>175</v>
      </c>
      <c r="F13" s="45">
        <f t="shared" si="0"/>
        <v>1400</v>
      </c>
    </row>
    <row r="14" spans="1:6" ht="21.75" customHeight="1">
      <c r="A14" s="42"/>
      <c r="B14" s="43" t="s">
        <v>53</v>
      </c>
      <c r="C14" s="44" t="s">
        <v>51</v>
      </c>
      <c r="D14" s="44">
        <v>3</v>
      </c>
      <c r="E14" s="44">
        <v>360</v>
      </c>
      <c r="F14" s="45">
        <f t="shared" si="0"/>
        <v>1080</v>
      </c>
    </row>
    <row r="15" spans="1:6" ht="57" customHeight="1">
      <c r="A15" s="40">
        <v>4</v>
      </c>
      <c r="B15" s="46" t="s">
        <v>7</v>
      </c>
      <c r="C15" s="39" t="s">
        <v>6</v>
      </c>
      <c r="D15" s="41">
        <v>1</v>
      </c>
      <c r="E15" s="41">
        <v>3200</v>
      </c>
      <c r="F15" s="41">
        <f t="shared" si="0"/>
        <v>3200</v>
      </c>
    </row>
    <row r="16" spans="1:6" ht="21.75" customHeight="1">
      <c r="A16" s="40">
        <v>5</v>
      </c>
      <c r="B16" s="37" t="s">
        <v>8</v>
      </c>
      <c r="C16" s="39" t="s">
        <v>6</v>
      </c>
      <c r="D16" s="41">
        <v>1</v>
      </c>
      <c r="E16" s="41">
        <v>850</v>
      </c>
      <c r="F16" s="41">
        <f t="shared" si="0"/>
        <v>850</v>
      </c>
    </row>
    <row r="17" spans="1:6" ht="21.75" customHeight="1">
      <c r="A17" s="40">
        <v>6</v>
      </c>
      <c r="B17" s="37" t="s">
        <v>9</v>
      </c>
      <c r="C17" s="39" t="s">
        <v>2</v>
      </c>
      <c r="D17" s="41">
        <v>1</v>
      </c>
      <c r="E17" s="41">
        <v>1450</v>
      </c>
      <c r="F17" s="41">
        <f t="shared" si="0"/>
        <v>1450</v>
      </c>
    </row>
    <row r="18" spans="1:6" ht="21.75" customHeight="1">
      <c r="A18" s="40">
        <v>7</v>
      </c>
      <c r="B18" s="37" t="s">
        <v>11</v>
      </c>
      <c r="C18" s="39" t="s">
        <v>2</v>
      </c>
      <c r="D18" s="41">
        <v>1</v>
      </c>
      <c r="E18" s="41">
        <v>1950</v>
      </c>
      <c r="F18" s="41">
        <f t="shared" si="0"/>
        <v>1950</v>
      </c>
    </row>
    <row r="19" spans="1:6" ht="21.75" customHeight="1">
      <c r="A19" s="40">
        <v>8</v>
      </c>
      <c r="B19" s="37" t="s">
        <v>12</v>
      </c>
      <c r="C19" s="39" t="s">
        <v>2</v>
      </c>
      <c r="D19" s="41">
        <v>1</v>
      </c>
      <c r="E19" s="41">
        <v>1350</v>
      </c>
      <c r="F19" s="41">
        <f t="shared" si="0"/>
        <v>1350</v>
      </c>
    </row>
    <row r="20" spans="1:6" ht="21.75" customHeight="1">
      <c r="A20" s="40">
        <v>9</v>
      </c>
      <c r="B20" s="37" t="s">
        <v>13</v>
      </c>
      <c r="C20" s="39" t="s">
        <v>2</v>
      </c>
      <c r="D20" s="41">
        <v>1</v>
      </c>
      <c r="E20" s="41">
        <v>2250</v>
      </c>
      <c r="F20" s="41">
        <f t="shared" si="0"/>
        <v>2250</v>
      </c>
    </row>
    <row r="21" spans="1:6" ht="21.75" customHeight="1">
      <c r="A21" s="40">
        <v>10</v>
      </c>
      <c r="B21" s="37" t="s">
        <v>14</v>
      </c>
      <c r="C21" s="39" t="s">
        <v>2</v>
      </c>
      <c r="D21" s="41">
        <v>1</v>
      </c>
      <c r="E21" s="41">
        <v>750</v>
      </c>
      <c r="F21" s="41">
        <f t="shared" si="0"/>
        <v>750</v>
      </c>
    </row>
    <row r="22" spans="1:6" ht="21.75" customHeight="1">
      <c r="A22" s="40">
        <v>11</v>
      </c>
      <c r="B22" s="37" t="s">
        <v>15</v>
      </c>
      <c r="C22" s="39"/>
      <c r="D22" s="41"/>
      <c r="E22" s="41"/>
      <c r="F22" s="41">
        <f>SUM(F23:F25)</f>
        <v>3000</v>
      </c>
    </row>
    <row r="23" spans="1:6" ht="26">
      <c r="A23" s="47"/>
      <c r="B23" s="43" t="s">
        <v>56</v>
      </c>
      <c r="C23" s="39" t="s">
        <v>2</v>
      </c>
      <c r="D23" s="41">
        <f>4*4*2</f>
        <v>32</v>
      </c>
      <c r="E23" s="41">
        <v>50</v>
      </c>
      <c r="F23" s="41">
        <f t="shared" si="0"/>
        <v>1600</v>
      </c>
    </row>
    <row r="24" spans="1:6" ht="26">
      <c r="A24" s="47"/>
      <c r="B24" s="43" t="s">
        <v>57</v>
      </c>
      <c r="C24" s="39" t="s">
        <v>58</v>
      </c>
      <c r="D24" s="41">
        <v>2</v>
      </c>
      <c r="E24" s="41">
        <v>500</v>
      </c>
      <c r="F24" s="41">
        <f t="shared" si="0"/>
        <v>1000</v>
      </c>
    </row>
    <row r="25" spans="1:6" ht="26">
      <c r="A25" s="47"/>
      <c r="B25" s="43" t="s">
        <v>59</v>
      </c>
      <c r="C25" s="39" t="s">
        <v>58</v>
      </c>
      <c r="D25" s="41">
        <v>2</v>
      </c>
      <c r="E25" s="41">
        <v>200</v>
      </c>
      <c r="F25" s="41">
        <f t="shared" si="0"/>
        <v>400</v>
      </c>
    </row>
    <row r="26" spans="1:6">
      <c r="C26" s="57" t="s">
        <v>63</v>
      </c>
      <c r="D26" s="57"/>
      <c r="E26" s="57"/>
      <c r="F26" s="48">
        <f>+SUM(F15:F22)+F10+F11+F9</f>
        <v>42686</v>
      </c>
    </row>
    <row r="27" spans="1:6" ht="22.5" hidden="1" customHeight="1">
      <c r="A27" s="49"/>
      <c r="B27" s="50"/>
      <c r="C27" s="51"/>
      <c r="D27" s="52" t="s">
        <v>45</v>
      </c>
      <c r="E27" s="53">
        <v>0.1</v>
      </c>
      <c r="F27" s="41">
        <f>+ROUND(E27*F26,2)</f>
        <v>4268.6000000000004</v>
      </c>
    </row>
    <row r="28" spans="1:6" ht="22.5" hidden="1" customHeight="1">
      <c r="C28" s="51"/>
      <c r="D28" s="54" t="s">
        <v>46</v>
      </c>
      <c r="E28" s="53">
        <v>0.08</v>
      </c>
      <c r="F28" s="41">
        <f>+ROUND(E28*F26,2)</f>
        <v>3414.88</v>
      </c>
    </row>
    <row r="29" spans="1:6" ht="22.5" hidden="1" customHeight="1">
      <c r="C29" s="57" t="s">
        <v>44</v>
      </c>
      <c r="D29" s="57"/>
      <c r="E29" s="57"/>
      <c r="F29" s="48">
        <f>+F26+F27+F28</f>
        <v>50369.479999999996</v>
      </c>
    </row>
    <row r="30" spans="1:6" ht="22.5" hidden="1" customHeight="1">
      <c r="C30" s="51"/>
      <c r="D30" s="52" t="s">
        <v>47</v>
      </c>
      <c r="E30" s="53">
        <v>0.18</v>
      </c>
      <c r="F30" s="41">
        <f>+ROUND(E30*F29,2)</f>
        <v>9066.51</v>
      </c>
    </row>
    <row r="31" spans="1:6" ht="22.5" hidden="1" customHeight="1">
      <c r="C31" s="57" t="s">
        <v>48</v>
      </c>
      <c r="D31" s="57"/>
      <c r="E31" s="57"/>
      <c r="F31" s="48">
        <f>+F29+F30</f>
        <v>59435.99</v>
      </c>
    </row>
  </sheetData>
  <mergeCells count="5">
    <mergeCell ref="A1:F1"/>
    <mergeCell ref="A2:F2"/>
    <mergeCell ref="C26:E26"/>
    <mergeCell ref="C29:E29"/>
    <mergeCell ref="C31:E31"/>
  </mergeCells>
  <pageMargins left="0.75" right="0.70866141732283472" top="0.94488188976377963" bottom="0.74803149606299213" header="0.31496062992125984" footer="0.31496062992125984"/>
  <pageSetup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1"/>
  <sheetViews>
    <sheetView showGridLines="0" view="pageBreakPreview" zoomScale="80" zoomScaleSheetLayoutView="80" workbookViewId="0">
      <selection activeCell="C16" sqref="C16:F21"/>
    </sheetView>
  </sheetViews>
  <sheetFormatPr baseColWidth="10" defaultRowHeight="14.5"/>
  <cols>
    <col min="1" max="1" width="8.81640625" customWidth="1"/>
    <col min="2" max="2" width="61.1796875" customWidth="1"/>
    <col min="3" max="3" width="9" customWidth="1"/>
    <col min="4" max="4" width="10.54296875" customWidth="1"/>
    <col min="5" max="5" width="10.26953125" customWidth="1"/>
  </cols>
  <sheetData>
    <row r="1" spans="1:6" ht="33.75" customHeight="1">
      <c r="A1" s="58" t="s">
        <v>41</v>
      </c>
      <c r="B1" s="58"/>
      <c r="C1" s="58"/>
      <c r="D1" s="58"/>
      <c r="E1" s="58"/>
      <c r="F1" s="58"/>
    </row>
    <row r="2" spans="1:6" ht="27.75" customHeight="1">
      <c r="A2" s="58" t="s">
        <v>40</v>
      </c>
      <c r="B2" s="58"/>
      <c r="C2" s="58"/>
      <c r="D2" s="58"/>
      <c r="E2" s="58"/>
      <c r="F2" s="58"/>
    </row>
    <row r="3" spans="1:6">
      <c r="A3" t="s">
        <v>43</v>
      </c>
      <c r="B3" s="6">
        <v>42886</v>
      </c>
    </row>
    <row r="5" spans="1:6">
      <c r="A5" s="1" t="s">
        <v>0</v>
      </c>
      <c r="B5" s="1" t="s">
        <v>16</v>
      </c>
      <c r="C5" s="1" t="s">
        <v>2</v>
      </c>
      <c r="D5" s="3" t="s">
        <v>3</v>
      </c>
      <c r="E5" s="3" t="s">
        <v>17</v>
      </c>
      <c r="F5" s="3" t="s">
        <v>26</v>
      </c>
    </row>
    <row r="6" spans="1:6">
      <c r="A6" s="1"/>
      <c r="B6" s="1"/>
      <c r="C6" s="1"/>
      <c r="D6" s="3"/>
      <c r="E6" s="3"/>
      <c r="F6" s="3"/>
    </row>
    <row r="7" spans="1:6">
      <c r="A7" s="1"/>
      <c r="B7" s="5" t="s">
        <v>39</v>
      </c>
      <c r="C7" s="1"/>
      <c r="D7" s="1"/>
      <c r="E7" s="1"/>
      <c r="F7" s="1"/>
    </row>
    <row r="8" spans="1:6">
      <c r="A8" s="4">
        <v>2</v>
      </c>
      <c r="B8" s="1" t="s">
        <v>18</v>
      </c>
      <c r="C8" s="1" t="s">
        <v>10</v>
      </c>
      <c r="D8" s="4">
        <v>1</v>
      </c>
      <c r="E8" s="4">
        <v>2590</v>
      </c>
      <c r="F8" s="4">
        <f t="shared" ref="F8:F15" si="0">+E8*D8</f>
        <v>2590</v>
      </c>
    </row>
    <row r="9" spans="1:6">
      <c r="A9" s="4">
        <v>3</v>
      </c>
      <c r="B9" s="1" t="s">
        <v>19</v>
      </c>
      <c r="C9" s="1" t="s">
        <v>10</v>
      </c>
      <c r="D9" s="4">
        <v>1</v>
      </c>
      <c r="E9" s="4">
        <v>1650</v>
      </c>
      <c r="F9" s="4">
        <f t="shared" si="0"/>
        <v>1650</v>
      </c>
    </row>
    <row r="10" spans="1:6">
      <c r="A10" s="4">
        <v>4</v>
      </c>
      <c r="B10" s="1" t="s">
        <v>20</v>
      </c>
      <c r="C10" s="1" t="s">
        <v>10</v>
      </c>
      <c r="D10" s="4">
        <v>1</v>
      </c>
      <c r="E10" s="4">
        <v>2950</v>
      </c>
      <c r="F10" s="4">
        <f t="shared" si="0"/>
        <v>2950</v>
      </c>
    </row>
    <row r="11" spans="1:6" ht="29">
      <c r="A11" s="4">
        <v>5</v>
      </c>
      <c r="B11" s="2" t="s">
        <v>21</v>
      </c>
      <c r="C11" s="1" t="s">
        <v>10</v>
      </c>
      <c r="D11" s="4">
        <v>1</v>
      </c>
      <c r="E11" s="4">
        <v>1250</v>
      </c>
      <c r="F11" s="4">
        <f t="shared" si="0"/>
        <v>1250</v>
      </c>
    </row>
    <row r="12" spans="1:6">
      <c r="A12" s="4">
        <v>6</v>
      </c>
      <c r="B12" s="1" t="s">
        <v>22</v>
      </c>
      <c r="C12" s="1" t="s">
        <v>10</v>
      </c>
      <c r="D12" s="4">
        <v>1</v>
      </c>
      <c r="E12" s="4">
        <v>850</v>
      </c>
      <c r="F12" s="4">
        <f t="shared" si="0"/>
        <v>850</v>
      </c>
    </row>
    <row r="13" spans="1:6">
      <c r="A13" s="4">
        <v>7</v>
      </c>
      <c r="B13" s="1" t="s">
        <v>23</v>
      </c>
      <c r="C13" s="1" t="s">
        <v>10</v>
      </c>
      <c r="D13" s="4">
        <v>1</v>
      </c>
      <c r="E13" s="4">
        <v>950</v>
      </c>
      <c r="F13" s="4">
        <f t="shared" si="0"/>
        <v>950</v>
      </c>
    </row>
    <row r="14" spans="1:6" ht="29">
      <c r="A14" s="4">
        <v>8</v>
      </c>
      <c r="B14" s="2" t="s">
        <v>24</v>
      </c>
      <c r="C14" s="1" t="s">
        <v>10</v>
      </c>
      <c r="D14" s="4">
        <v>1</v>
      </c>
      <c r="E14" s="4">
        <v>1850</v>
      </c>
      <c r="F14" s="4">
        <f t="shared" si="0"/>
        <v>1850</v>
      </c>
    </row>
    <row r="15" spans="1:6">
      <c r="A15" s="4">
        <v>9</v>
      </c>
      <c r="B15" s="1" t="s">
        <v>25</v>
      </c>
      <c r="C15" s="1" t="s">
        <v>10</v>
      </c>
      <c r="D15" s="4">
        <v>1</v>
      </c>
      <c r="E15" s="4">
        <v>3550</v>
      </c>
      <c r="F15" s="4">
        <f t="shared" si="0"/>
        <v>3550</v>
      </c>
    </row>
    <row r="16" spans="1:6">
      <c r="C16" s="59" t="s">
        <v>49</v>
      </c>
      <c r="D16" s="59"/>
      <c r="E16" s="59"/>
      <c r="F16" s="28">
        <f>SUM(F8:F15)</f>
        <v>15640</v>
      </c>
    </row>
    <row r="17" spans="3:6">
      <c r="C17" s="30"/>
      <c r="D17" s="31" t="s">
        <v>45</v>
      </c>
      <c r="E17" s="32">
        <v>0.1</v>
      </c>
      <c r="F17" s="29">
        <f>+ROUND(E17*F16,2)</f>
        <v>1564</v>
      </c>
    </row>
    <row r="18" spans="3:6">
      <c r="C18" s="30"/>
      <c r="D18" s="33" t="s">
        <v>46</v>
      </c>
      <c r="E18" s="32">
        <v>0.08</v>
      </c>
      <c r="F18" s="29">
        <f>+ROUND(E18*F16,2)</f>
        <v>1251.2</v>
      </c>
    </row>
    <row r="19" spans="3:6">
      <c r="C19" s="59" t="s">
        <v>44</v>
      </c>
      <c r="D19" s="59"/>
      <c r="E19" s="59"/>
      <c r="F19" s="28">
        <f>+F16+F17+F18</f>
        <v>18455.2</v>
      </c>
    </row>
    <row r="20" spans="3:6">
      <c r="C20" s="30"/>
      <c r="D20" s="31" t="s">
        <v>47</v>
      </c>
      <c r="E20" s="32">
        <v>0.18</v>
      </c>
      <c r="F20" s="29">
        <f>+ROUND(E20*F19,2)</f>
        <v>3321.94</v>
      </c>
    </row>
    <row r="21" spans="3:6">
      <c r="C21" s="59" t="s">
        <v>48</v>
      </c>
      <c r="D21" s="59"/>
      <c r="E21" s="59"/>
      <c r="F21" s="28">
        <f>+F19+F20</f>
        <v>21777.14</v>
      </c>
    </row>
  </sheetData>
  <mergeCells count="5">
    <mergeCell ref="A1:F1"/>
    <mergeCell ref="A2:F2"/>
    <mergeCell ref="C16:E16"/>
    <mergeCell ref="C19:E19"/>
    <mergeCell ref="C21:E21"/>
  </mergeCells>
  <pageMargins left="0.9055118110236221" right="0.70866141732283472" top="1.1417322834645669" bottom="0.74803149606299213" header="0.31496062992125984" footer="0.31496062992125984"/>
  <pageSetup paperSize="9" scale="76" orientation="portrait" horizontalDpi="4294967293" verticalDpi="4294967293" r:id="rId1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H18"/>
  <sheetViews>
    <sheetView showGridLines="0" view="pageBreakPreview" zoomScaleSheetLayoutView="100" workbookViewId="0">
      <selection activeCell="C16" sqref="C16:F21"/>
    </sheetView>
  </sheetViews>
  <sheetFormatPr baseColWidth="10" defaultColWidth="11.453125" defaultRowHeight="14.5"/>
  <cols>
    <col min="1" max="1" width="8.1796875" style="7" customWidth="1"/>
    <col min="2" max="2" width="45.54296875" style="7" customWidth="1"/>
    <col min="3" max="3" width="11.453125" style="7"/>
    <col min="4" max="4" width="9.26953125" style="7" customWidth="1"/>
    <col min="5" max="5" width="10.7265625" style="7" customWidth="1"/>
    <col min="6" max="16384" width="11.453125" style="7"/>
  </cols>
  <sheetData>
    <row r="2" spans="1:8">
      <c r="A2" s="60" t="s">
        <v>42</v>
      </c>
      <c r="B2" s="60"/>
      <c r="C2" s="60"/>
      <c r="D2" s="60"/>
      <c r="E2" s="60"/>
      <c r="F2" s="60"/>
      <c r="G2" s="60"/>
    </row>
    <row r="3" spans="1:8">
      <c r="B3" s="8"/>
      <c r="C3" s="8"/>
      <c r="D3" s="8"/>
      <c r="E3" s="8"/>
      <c r="F3" s="8"/>
      <c r="G3" s="8"/>
    </row>
    <row r="4" spans="1:8" ht="33" customHeight="1">
      <c r="A4" s="58" t="s">
        <v>40</v>
      </c>
      <c r="B4" s="58"/>
      <c r="C4" s="58"/>
      <c r="D4" s="58"/>
      <c r="E4" s="58"/>
      <c r="F4" s="58"/>
      <c r="G4" s="58"/>
    </row>
    <row r="5" spans="1:8">
      <c r="A5" s="7" t="s">
        <v>43</v>
      </c>
      <c r="B5" s="9">
        <v>42886</v>
      </c>
    </row>
    <row r="7" spans="1:8">
      <c r="A7" s="10"/>
      <c r="B7" s="61" t="s">
        <v>28</v>
      </c>
      <c r="C7" s="61"/>
      <c r="D7" s="61"/>
      <c r="E7" s="61"/>
      <c r="F7" s="61"/>
      <c r="G7" s="61"/>
    </row>
    <row r="8" spans="1:8">
      <c r="A8" s="10"/>
      <c r="B8" s="11" t="s">
        <v>16</v>
      </c>
      <c r="C8" s="11" t="s">
        <v>29</v>
      </c>
      <c r="D8" s="11" t="s">
        <v>30</v>
      </c>
      <c r="E8" s="11" t="s">
        <v>3</v>
      </c>
      <c r="F8" s="11" t="s">
        <v>31</v>
      </c>
      <c r="G8" s="11" t="s">
        <v>27</v>
      </c>
    </row>
    <row r="9" spans="1:8">
      <c r="A9" s="12">
        <v>1</v>
      </c>
      <c r="B9" s="13" t="s">
        <v>32</v>
      </c>
      <c r="C9" s="14" t="s">
        <v>33</v>
      </c>
      <c r="D9" s="14"/>
      <c r="E9" s="14">
        <v>1</v>
      </c>
      <c r="F9" s="15">
        <v>3500</v>
      </c>
      <c r="G9" s="16">
        <f>+E9*F9</f>
        <v>3500</v>
      </c>
    </row>
    <row r="10" spans="1:8" ht="63" customHeight="1">
      <c r="A10" s="12">
        <v>2</v>
      </c>
      <c r="B10" s="17" t="s">
        <v>34</v>
      </c>
      <c r="C10" s="18" t="s">
        <v>33</v>
      </c>
      <c r="D10" s="18"/>
      <c r="E10" s="14">
        <v>1</v>
      </c>
      <c r="F10" s="19">
        <v>3300</v>
      </c>
      <c r="G10" s="20">
        <f>+E10*F10</f>
        <v>3300</v>
      </c>
    </row>
    <row r="11" spans="1:8" ht="22.5" customHeight="1">
      <c r="A11" s="12">
        <v>3</v>
      </c>
      <c r="B11" s="21" t="s">
        <v>35</v>
      </c>
      <c r="C11" s="22" t="s">
        <v>36</v>
      </c>
      <c r="D11" s="22">
        <v>4.5</v>
      </c>
      <c r="E11" s="23">
        <v>2</v>
      </c>
      <c r="F11" s="19">
        <v>1800</v>
      </c>
      <c r="G11" s="24">
        <f t="shared" ref="G11" si="0">+E11*F11*D11</f>
        <v>16200</v>
      </c>
      <c r="H11" s="25"/>
    </row>
    <row r="12" spans="1:8">
      <c r="A12" s="12">
        <v>4</v>
      </c>
      <c r="B12" s="26" t="s">
        <v>37</v>
      </c>
      <c r="C12" s="22" t="s">
        <v>36</v>
      </c>
      <c r="D12" s="22">
        <v>5</v>
      </c>
      <c r="E12" s="23">
        <v>2</v>
      </c>
      <c r="F12" s="27">
        <v>1200</v>
      </c>
      <c r="G12" s="24">
        <f t="shared" ref="G12" si="1">+E12*F12*D12</f>
        <v>12000</v>
      </c>
    </row>
    <row r="13" spans="1:8">
      <c r="D13" s="59" t="s">
        <v>49</v>
      </c>
      <c r="E13" s="59"/>
      <c r="F13" s="59"/>
      <c r="G13" s="28">
        <f>SUM(G9:G12)</f>
        <v>35000</v>
      </c>
    </row>
    <row r="14" spans="1:8">
      <c r="D14" s="30"/>
      <c r="E14" s="31" t="s">
        <v>45</v>
      </c>
      <c r="F14" s="32">
        <v>0.1</v>
      </c>
      <c r="G14" s="29">
        <f>+ROUND(F14*G13,2)</f>
        <v>3500</v>
      </c>
    </row>
    <row r="15" spans="1:8">
      <c r="D15" s="30"/>
      <c r="E15" s="33" t="s">
        <v>46</v>
      </c>
      <c r="F15" s="32">
        <v>0.08</v>
      </c>
      <c r="G15" s="29">
        <f>+ROUND(F15*G13,2)</f>
        <v>2800</v>
      </c>
    </row>
    <row r="16" spans="1:8">
      <c r="D16" s="59" t="s">
        <v>44</v>
      </c>
      <c r="E16" s="59"/>
      <c r="F16" s="59"/>
      <c r="G16" s="28">
        <f>+G13+G14+G15</f>
        <v>41300</v>
      </c>
    </row>
    <row r="17" spans="4:7">
      <c r="D17" s="30"/>
      <c r="E17" s="31" t="s">
        <v>47</v>
      </c>
      <c r="F17" s="32">
        <v>0.18</v>
      </c>
      <c r="G17" s="29">
        <f>+ROUND(F17*G16,2)</f>
        <v>7434</v>
      </c>
    </row>
    <row r="18" spans="4:7">
      <c r="D18" s="59" t="s">
        <v>48</v>
      </c>
      <c r="E18" s="59"/>
      <c r="F18" s="59"/>
      <c r="G18" s="28">
        <f>+G16+G17</f>
        <v>48734</v>
      </c>
    </row>
  </sheetData>
  <mergeCells count="6">
    <mergeCell ref="A2:G2"/>
    <mergeCell ref="D13:F13"/>
    <mergeCell ref="D16:F16"/>
    <mergeCell ref="D18:F18"/>
    <mergeCell ref="B7:G7"/>
    <mergeCell ref="A4:G4"/>
  </mergeCells>
  <pageMargins left="0.7" right="0.7" top="0.75" bottom="0.75" header="0.3" footer="0.3"/>
  <pageSetup paperSize="2058" scale="75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M.AMBIENTE</vt:lpstr>
      <vt:lpstr>SEGURIDAD</vt:lpstr>
      <vt:lpstr>DESVIO</vt:lpstr>
      <vt:lpstr>DESVIO!Área_de_impresión</vt:lpstr>
      <vt:lpstr>M.AMBIENTE!Área_de_impresión</vt:lpstr>
      <vt:lpstr>SEGURIDAD!Área_de_impresión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asistenteegpn07</dc:creator>
  <cp:lastModifiedBy>sedapal</cp:lastModifiedBy>
  <cp:lastPrinted>2018-06-07T22:11:43Z</cp:lastPrinted>
  <dcterms:created xsi:type="dcterms:W3CDTF">2015-02-16T17:39:12Z</dcterms:created>
  <dcterms:modified xsi:type="dcterms:W3CDTF">2018-06-07T22:11:49Z</dcterms:modified>
</cp:coreProperties>
</file>